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7" i="1" l="1"/>
  <c r="C145" i="1"/>
  <c r="C142" i="1"/>
  <c r="C78" i="1"/>
  <c r="C71" i="1"/>
  <c r="C69" i="1"/>
  <c r="H29" i="1"/>
  <c r="H47" i="1"/>
  <c r="H45" i="1"/>
  <c r="H22" i="1"/>
  <c r="H36" i="1" l="1"/>
  <c r="H57" i="1" l="1"/>
  <c r="H34" i="1" l="1"/>
  <c r="H26" i="1" l="1"/>
  <c r="H18" i="1" l="1"/>
  <c r="H32" i="1"/>
  <c r="H30" i="1" s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<sst xmlns="http://schemas.openxmlformats.org/spreadsheetml/2006/main" count="210" uniqueCount="129">
  <si>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</si>
  <si>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</si>
  <si>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</si>
  <si>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</si>
  <si>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</si>
  <si>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</si>
  <si>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</si>
  <si>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</si>
  <si>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</si>
  <si>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</si>
  <si>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</si>
  <si>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</si>
  <si>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</si>
  <si>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</si>
  <si>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</si>
  <si>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</si>
  <si>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</si>
  <si>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</si>
  <si>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</si>
  <si>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</si>
  <si>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</si>
  <si>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</si>
  <si>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</si>
  <si>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</si>
  <si>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</si>
  <si>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</si>
  <si>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</si>
  <si>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</si>
  <si>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</si>
  <si>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</si>
  <si>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24.09.2021.</t>
  </si>
  <si>
    <t xml:space="preserve">Dana 24.09.2021.godine Dom zdravlja Požarevac je izvršio plaćanje prema dobavljačima: </t>
  </si>
  <si>
    <t>Primljena i neutrošena participacija od 24.09.2021.</t>
  </si>
  <si>
    <t>Farmalogist</t>
  </si>
  <si>
    <t>Vega</t>
  </si>
  <si>
    <t>Phoenix Pharma</t>
  </si>
  <si>
    <t>352538/21</t>
  </si>
  <si>
    <t>352540/21</t>
  </si>
  <si>
    <t>UKUPNO LEKOVI-DIREKTNA PLAĆANJA</t>
  </si>
  <si>
    <t>Labteh</t>
  </si>
  <si>
    <t>21KFAK02414</t>
  </si>
  <si>
    <t>UKUPNO REAGENSI-DIREKTNA PLAĆANJA</t>
  </si>
  <si>
    <t>Superlab</t>
  </si>
  <si>
    <t>Euromedicina</t>
  </si>
  <si>
    <t>Lavija</t>
  </si>
  <si>
    <t>F21-136352</t>
  </si>
  <si>
    <t>F21-144074</t>
  </si>
  <si>
    <t>21001930-002257</t>
  </si>
  <si>
    <t>21001931-002257</t>
  </si>
  <si>
    <t>21002097-002257</t>
  </si>
  <si>
    <t>1100/2021</t>
  </si>
  <si>
    <t>UKUPNO SANITETSKI MATERIJAL</t>
  </si>
  <si>
    <t>Aqva Marija</t>
  </si>
  <si>
    <t>Auto centar Toplica</t>
  </si>
  <si>
    <t>Ivapix</t>
  </si>
  <si>
    <t>Laki servis</t>
  </si>
  <si>
    <t>Orion</t>
  </si>
  <si>
    <t>Onoff</t>
  </si>
  <si>
    <t>Tehnomarket</t>
  </si>
  <si>
    <t>284-21</t>
  </si>
  <si>
    <t>21-F02-00662</t>
  </si>
  <si>
    <t>21-F02-00704</t>
  </si>
  <si>
    <t>398/2021</t>
  </si>
  <si>
    <t>038/21</t>
  </si>
  <si>
    <t>UGF0831/21-0895</t>
  </si>
  <si>
    <t>13/21</t>
  </si>
  <si>
    <t>236-/21</t>
  </si>
  <si>
    <t>Infolab</t>
  </si>
  <si>
    <t>JKP Komunalne službe</t>
  </si>
  <si>
    <t>JKP ViK</t>
  </si>
  <si>
    <t>5213-2021-TU-0793</t>
  </si>
  <si>
    <t>90-1-000818-08202101</t>
  </si>
  <si>
    <t>93-1-000818-08202100</t>
  </si>
  <si>
    <t>84-1-000818-08202103</t>
  </si>
  <si>
    <t>MT:S Telekom Srbija 062</t>
  </si>
  <si>
    <t>MT:S Telekom Srbija 012</t>
  </si>
  <si>
    <t>Print SR</t>
  </si>
  <si>
    <t>78-1-000818-08202105</t>
  </si>
  <si>
    <t>75-1-000818-08202106</t>
  </si>
  <si>
    <t>81-1-000818-08202104</t>
  </si>
  <si>
    <t>51-238-062-1077931</t>
  </si>
  <si>
    <t>53-239-012-1121710</t>
  </si>
  <si>
    <t>53-2239-012-1121710</t>
  </si>
  <si>
    <t>3701/21</t>
  </si>
  <si>
    <t>3699/21</t>
  </si>
  <si>
    <t>3698/21</t>
  </si>
  <si>
    <t>3607/21</t>
  </si>
  <si>
    <t>3696/21</t>
  </si>
  <si>
    <t>3695/21</t>
  </si>
  <si>
    <t>3694/21</t>
  </si>
  <si>
    <t>167/21</t>
  </si>
  <si>
    <t>172/21</t>
  </si>
  <si>
    <t>3725/21</t>
  </si>
  <si>
    <t>3730/21</t>
  </si>
  <si>
    <t>32726/21</t>
  </si>
  <si>
    <t>3727/21</t>
  </si>
  <si>
    <t>3728/21</t>
  </si>
  <si>
    <t>3700/21</t>
  </si>
  <si>
    <t>182/21</t>
  </si>
  <si>
    <t>3756/21</t>
  </si>
  <si>
    <t>3757/21</t>
  </si>
  <si>
    <t>183/21</t>
  </si>
  <si>
    <t>3775/21</t>
  </si>
  <si>
    <t>3776/21</t>
  </si>
  <si>
    <t>3771/21</t>
  </si>
  <si>
    <t>3772/21</t>
  </si>
  <si>
    <t>3793/21</t>
  </si>
  <si>
    <t>3794/21</t>
  </si>
  <si>
    <t>3792/21</t>
  </si>
  <si>
    <t>376/21</t>
  </si>
  <si>
    <t>3797/21</t>
  </si>
  <si>
    <t>3804/21</t>
  </si>
  <si>
    <t>3803/21</t>
  </si>
  <si>
    <t>3802/21</t>
  </si>
  <si>
    <t>196010620202108</t>
  </si>
  <si>
    <t>103012731202108</t>
  </si>
  <si>
    <t>901205987202108</t>
  </si>
  <si>
    <t>57-097-18535-2108</t>
  </si>
  <si>
    <t>29</t>
  </si>
  <si>
    <t>35</t>
  </si>
  <si>
    <t>SBB</t>
  </si>
  <si>
    <t>Telenor</t>
  </si>
  <si>
    <t>Tip Top</t>
  </si>
  <si>
    <t>UKUPNO MATERIJLANI TROŠKOVI</t>
  </si>
  <si>
    <t>Neo yu-dent</t>
  </si>
  <si>
    <t>OT_0479/21</t>
  </si>
  <si>
    <t>OT_0478/21</t>
  </si>
  <si>
    <t>UKUPNO MATERIJLANI TROŠKOVI-ZUBNO</t>
  </si>
  <si>
    <t>UKUPNO MATERIJLANI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</si>
</sst>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4"/>
  <sheetViews>
    <sheetView tabSelected="1" topLeftCell="B134" zoomScaleNormal="100" workbookViewId="0">
      <selection activeCell="E147" sqref="E147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3" t="s">
        <v>0</v>
      </c>
      <c r="D2" s="53"/>
      <c r="E2" s="53"/>
      <c r="F2" s="53"/>
      <c r="G2" s="53"/>
    </row>
    <row r="4" spans="2:15" x14ac:dyDescent="0.25">
      <c r="B4" s="54" t="s">
        <v>1</v>
      </c>
      <c r="C4" s="54"/>
      <c r="D4" s="54"/>
    </row>
    <row r="5" spans="2:15" x14ac:dyDescent="0.25">
      <c r="B5" s="54" t="s">
        <v>2</v>
      </c>
      <c r="C5" s="54"/>
      <c r="D5" s="54"/>
    </row>
    <row r="6" spans="2:15" x14ac:dyDescent="0.25">
      <c r="B6" s="54" t="s">
        <v>3</v>
      </c>
      <c r="C6" s="54"/>
      <c r="D6" s="54"/>
    </row>
    <row r="7" spans="2:15" x14ac:dyDescent="0.25">
      <c r="I7" s="10"/>
      <c r="J7" s="10"/>
    </row>
    <row r="8" spans="2:15" x14ac:dyDescent="0.25">
      <c r="B8" s="55" t="s">
        <v>30</v>
      </c>
      <c r="C8" s="55"/>
      <c r="D8" s="55"/>
      <c r="E8" s="55"/>
      <c r="F8" s="55"/>
      <c r="G8" s="55"/>
      <c r="H8" s="5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50" t="s">
        <v>4</v>
      </c>
      <c r="C11" s="51"/>
      <c r="D11" s="51"/>
      <c r="E11" s="51"/>
      <c r="F11" s="52"/>
      <c r="G11" s="1" t="s">
        <v>5</v>
      </c>
      <c r="H11" s="1" t="s">
        <v>6</v>
      </c>
      <c r="I11" s="10"/>
      <c r="J11" s="10"/>
      <c r="K11" s="46"/>
      <c r="L11" s="46"/>
      <c r="M11" s="46"/>
      <c r="N11" s="46"/>
      <c r="O11" s="46"/>
    </row>
    <row r="12" spans="2:15" x14ac:dyDescent="0.25">
      <c r="B12" s="48" t="s">
        <v>7</v>
      </c>
      <c r="C12" s="48"/>
      <c r="D12" s="48"/>
      <c r="E12" s="48"/>
      <c r="F12" s="48"/>
      <c r="G12" s="18">
        <v>44463</v>
      </c>
      <c r="H12" s="14">
        <v>708937.14</v>
      </c>
      <c r="I12" s="10"/>
      <c r="J12" s="10"/>
      <c r="K12" s="8"/>
      <c r="L12" s="8"/>
      <c r="M12" s="8"/>
      <c r="N12" s="8"/>
      <c r="O12" s="8"/>
    </row>
    <row r="13" spans="2:15" x14ac:dyDescent="0.25">
      <c r="B13" s="47" t="s">
        <v>8</v>
      </c>
      <c r="C13" s="47"/>
      <c r="D13" s="47"/>
      <c r="E13" s="47"/>
      <c r="F13" s="47"/>
      <c r="G13" s="19">
        <v>44463</v>
      </c>
      <c r="H13" s="2">
        <f>H14+H30-H37-H51</f>
        <v>637507.86999999918</v>
      </c>
      <c r="I13" s="10"/>
      <c r="J13" s="10"/>
      <c r="K13" s="8"/>
      <c r="L13" s="8"/>
      <c r="M13" s="8"/>
      <c r="N13" s="8"/>
      <c r="O13" s="8"/>
    </row>
    <row r="14" spans="2:15" x14ac:dyDescent="0.25">
      <c r="B14" s="49" t="s">
        <v>9</v>
      </c>
      <c r="C14" s="49"/>
      <c r="D14" s="49"/>
      <c r="E14" s="49"/>
      <c r="F14" s="49"/>
      <c r="G14" s="20">
        <v>44463</v>
      </c>
      <c r="H14" s="3">
        <f>H15+H16+H17+H18+H19+H20+H21+H22+H23+H24+H25+H26+H27+H29+H28</f>
        <v>3194785.8899999992</v>
      </c>
      <c r="I14" s="10"/>
      <c r="J14" s="10"/>
      <c r="K14" s="8"/>
      <c r="L14" s="8"/>
      <c r="M14" s="8"/>
      <c r="N14" s="8"/>
      <c r="O14" s="8"/>
    </row>
    <row r="15" spans="2:15" x14ac:dyDescent="0.25">
      <c r="B15" s="34" t="s">
        <v>10</v>
      </c>
      <c r="C15" s="35"/>
      <c r="D15" s="35"/>
      <c r="E15" s="35"/>
      <c r="F15" s="36"/>
      <c r="G15" s="21"/>
      <c r="H15" s="11">
        <v>0</v>
      </c>
      <c r="I15" s="10"/>
      <c r="J15" s="10"/>
      <c r="K15" s="7"/>
    </row>
    <row r="16" spans="2:15" x14ac:dyDescent="0.25">
      <c r="B16" s="34" t="s">
        <v>11</v>
      </c>
      <c r="C16" s="35"/>
      <c r="D16" s="35"/>
      <c r="E16" s="35"/>
      <c r="F16" s="36"/>
      <c r="G16" s="21"/>
      <c r="H16" s="11">
        <v>0</v>
      </c>
      <c r="I16" s="10"/>
      <c r="J16" s="10"/>
      <c r="K16" s="7"/>
    </row>
    <row r="17" spans="2:12" x14ac:dyDescent="0.25">
      <c r="B17" s="34" t="s">
        <v>12</v>
      </c>
      <c r="C17" s="35"/>
      <c r="D17" s="35"/>
      <c r="E17" s="35"/>
      <c r="F17" s="36"/>
      <c r="G17" s="21"/>
      <c r="H17" s="11">
        <v>0</v>
      </c>
      <c r="I17" s="10"/>
      <c r="J17" s="10"/>
      <c r="K17" s="7"/>
    </row>
    <row r="18" spans="2:12" x14ac:dyDescent="0.25">
      <c r="B18" s="34" t="s">
        <v>13</v>
      </c>
      <c r="C18" s="35"/>
      <c r="D18" s="35"/>
      <c r="E18" s="35"/>
      <c r="F18" s="36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</f>
        <v>390681.94999999949</v>
      </c>
      <c r="I18" s="10"/>
      <c r="J18" s="10"/>
      <c r="K18" s="7"/>
      <c r="L18" s="7"/>
    </row>
    <row r="19" spans="2:12" x14ac:dyDescent="0.25">
      <c r="B19" s="34" t="s">
        <v>14</v>
      </c>
      <c r="C19" s="35"/>
      <c r="D19" s="35"/>
      <c r="E19" s="35"/>
      <c r="F19" s="36"/>
      <c r="G19" s="21"/>
      <c r="H19" s="9">
        <v>0</v>
      </c>
      <c r="I19" s="10"/>
      <c r="J19" s="10"/>
      <c r="K19" s="7"/>
      <c r="L19" s="7"/>
    </row>
    <row r="20" spans="2:12" x14ac:dyDescent="0.25">
      <c r="B20" s="34" t="s">
        <v>15</v>
      </c>
      <c r="C20" s="35"/>
      <c r="D20" s="35"/>
      <c r="E20" s="35"/>
      <c r="F20" s="36"/>
      <c r="G20" s="21"/>
      <c r="H20" s="25">
        <v>1060512.79</v>
      </c>
      <c r="I20" s="10"/>
      <c r="J20" s="10"/>
    </row>
    <row r="21" spans="2:12" x14ac:dyDescent="0.25">
      <c r="B21" s="34" t="s">
        <v>16</v>
      </c>
      <c r="C21" s="35"/>
      <c r="D21" s="35"/>
      <c r="E21" s="35"/>
      <c r="F21" s="36"/>
      <c r="G21" s="21"/>
      <c r="H21" s="25">
        <v>0</v>
      </c>
      <c r="I21" s="10"/>
      <c r="J21" s="10"/>
    </row>
    <row r="22" spans="2:12" x14ac:dyDescent="0.25">
      <c r="B22" s="34" t="s">
        <v>17</v>
      </c>
      <c r="C22" s="35"/>
      <c r="D22" s="35"/>
      <c r="E22" s="35"/>
      <c r="F22" s="36"/>
      <c r="G22" s="21"/>
      <c r="H22" s="25">
        <f>316163.2+506812-772815.2+258608.45-258608.45+491720.4+80307.36</f>
        <v>622187.76</v>
      </c>
      <c r="I22" s="10"/>
      <c r="J22" s="10"/>
    </row>
    <row r="23" spans="2:12" x14ac:dyDescent="0.25">
      <c r="B23" s="34" t="s">
        <v>18</v>
      </c>
      <c r="C23" s="35"/>
      <c r="D23" s="35"/>
      <c r="E23" s="35"/>
      <c r="F23" s="36"/>
      <c r="G23" s="21"/>
      <c r="H23" s="9">
        <v>0</v>
      </c>
      <c r="I23" s="10"/>
      <c r="J23" s="10"/>
    </row>
    <row r="24" spans="2:12" x14ac:dyDescent="0.25">
      <c r="B24" s="34" t="s">
        <v>19</v>
      </c>
      <c r="C24" s="35"/>
      <c r="D24" s="35"/>
      <c r="E24" s="35"/>
      <c r="F24" s="36"/>
      <c r="G24" s="21"/>
      <c r="H24" s="9">
        <v>1098916.6599999999</v>
      </c>
      <c r="I24" s="10"/>
      <c r="J24" s="10"/>
      <c r="K24" s="10"/>
      <c r="L24" s="7"/>
    </row>
    <row r="25" spans="2:12" x14ac:dyDescent="0.25">
      <c r="B25" s="34" t="s">
        <v>20</v>
      </c>
      <c r="C25" s="35"/>
      <c r="D25" s="35"/>
      <c r="E25" s="35"/>
      <c r="F25" s="36"/>
      <c r="G25" s="21"/>
      <c r="H25" s="9">
        <v>0</v>
      </c>
      <c r="I25" s="10"/>
      <c r="J25" s="10"/>
      <c r="K25" s="10"/>
      <c r="L25" s="7"/>
    </row>
    <row r="26" spans="2:12" x14ac:dyDescent="0.25">
      <c r="B26" s="34" t="s">
        <v>21</v>
      </c>
      <c r="C26" s="35"/>
      <c r="D26" s="35"/>
      <c r="E26" s="35"/>
      <c r="F26" s="36"/>
      <c r="G26" s="21"/>
      <c r="H26" s="9">
        <f>808137-808137</f>
        <v>0</v>
      </c>
      <c r="I26" s="10"/>
      <c r="J26" s="10"/>
      <c r="K26" s="7"/>
    </row>
    <row r="27" spans="2:12" x14ac:dyDescent="0.25">
      <c r="B27" s="34" t="s">
        <v>22</v>
      </c>
      <c r="C27" s="35"/>
      <c r="D27" s="35"/>
      <c r="E27" s="35"/>
      <c r="F27" s="36"/>
      <c r="G27" s="21"/>
      <c r="H27" s="9">
        <v>0</v>
      </c>
      <c r="I27" s="10"/>
      <c r="J27" s="10"/>
      <c r="K27" s="7"/>
      <c r="L27" s="7"/>
    </row>
    <row r="28" spans="2:12" x14ac:dyDescent="0.25">
      <c r="B28" s="34" t="s">
        <v>29</v>
      </c>
      <c r="C28" s="35"/>
      <c r="D28" s="35"/>
      <c r="E28" s="35"/>
      <c r="F28" s="36"/>
      <c r="G28" s="21"/>
      <c r="H28" s="9">
        <v>0</v>
      </c>
      <c r="I28" s="10"/>
      <c r="J28" s="10"/>
      <c r="K28" s="7"/>
      <c r="L28" s="7"/>
    </row>
    <row r="29" spans="2:12" x14ac:dyDescent="0.25">
      <c r="B29" s="34" t="s">
        <v>32</v>
      </c>
      <c r="C29" s="35"/>
      <c r="D29" s="35"/>
      <c r="E29" s="35"/>
      <c r="F29" s="36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</f>
        <v>22486.73</v>
      </c>
      <c r="I29" s="10"/>
      <c r="J29" s="10"/>
      <c r="K29" s="7"/>
      <c r="L29" s="7"/>
    </row>
    <row r="30" spans="2:12" x14ac:dyDescent="0.25">
      <c r="B30" s="56" t="s">
        <v>23</v>
      </c>
      <c r="C30" s="57"/>
      <c r="D30" s="57"/>
      <c r="E30" s="57"/>
      <c r="F30" s="58"/>
      <c r="G30" s="20">
        <v>44463</v>
      </c>
      <c r="H30" s="3">
        <f>H31+H32+H33+H34+H35+H36</f>
        <v>244900.92999999993</v>
      </c>
      <c r="I30" s="10"/>
      <c r="J30" s="10"/>
      <c r="K30" s="7"/>
    </row>
    <row r="31" spans="2:12" x14ac:dyDescent="0.25">
      <c r="B31" s="34" t="s">
        <v>10</v>
      </c>
      <c r="C31" s="35"/>
      <c r="D31" s="35"/>
      <c r="E31" s="35"/>
      <c r="F31" s="36"/>
      <c r="G31" s="22"/>
      <c r="H31" s="11">
        <v>0</v>
      </c>
      <c r="I31" s="10"/>
      <c r="J31" s="10"/>
      <c r="K31" s="7"/>
    </row>
    <row r="32" spans="2:12" x14ac:dyDescent="0.25">
      <c r="B32" s="34" t="s">
        <v>13</v>
      </c>
      <c r="C32" s="35"/>
      <c r="D32" s="35"/>
      <c r="E32" s="35"/>
      <c r="F32" s="36"/>
      <c r="G32" s="22"/>
      <c r="H32" s="9">
        <f>135083.33+135083.33-149724.79+135083.33-147556.67-6551.11+135083.33-151828.88+135083.33-153721.06+135083.33-124721.67+135083.33-129424.35+14773.33+135083.33-121115.78+160083-99971.73</f>
        <v>170906.92999999993</v>
      </c>
      <c r="I32" s="15"/>
      <c r="J32" s="10"/>
      <c r="K32" s="7"/>
    </row>
    <row r="33" spans="2:13" x14ac:dyDescent="0.25">
      <c r="B33" s="34" t="s">
        <v>19</v>
      </c>
      <c r="C33" s="35"/>
      <c r="D33" s="35"/>
      <c r="E33" s="35"/>
      <c r="F33" s="36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34" t="s">
        <v>21</v>
      </c>
      <c r="C34" s="35"/>
      <c r="D34" s="35"/>
      <c r="E34" s="35"/>
      <c r="F34" s="36"/>
      <c r="G34" s="22"/>
      <c r="H34" s="9">
        <f>538758-538758</f>
        <v>0</v>
      </c>
      <c r="I34" s="10"/>
      <c r="J34" s="10"/>
    </row>
    <row r="35" spans="2:13" x14ac:dyDescent="0.25">
      <c r="B35" s="34" t="s">
        <v>22</v>
      </c>
      <c r="C35" s="35"/>
      <c r="D35" s="35"/>
      <c r="E35" s="35"/>
      <c r="F35" s="36"/>
      <c r="G35" s="22"/>
      <c r="H35" s="9">
        <v>0</v>
      </c>
      <c r="I35" s="10"/>
      <c r="J35" s="10"/>
    </row>
    <row r="36" spans="2:13" x14ac:dyDescent="0.25">
      <c r="B36" s="34" t="s">
        <v>32</v>
      </c>
      <c r="C36" s="35"/>
      <c r="D36" s="35"/>
      <c r="E36" s="35"/>
      <c r="F36" s="36"/>
      <c r="G36" s="22"/>
      <c r="H36" s="9">
        <f>5588+40875-45936+11900+21317</f>
        <v>33744</v>
      </c>
      <c r="I36" s="10"/>
      <c r="J36" s="10"/>
    </row>
    <row r="37" spans="2:13" x14ac:dyDescent="0.25">
      <c r="B37" s="37" t="s">
        <v>24</v>
      </c>
      <c r="C37" s="38"/>
      <c r="D37" s="38"/>
      <c r="E37" s="38"/>
      <c r="F37" s="39"/>
      <c r="G37" s="23">
        <v>44463</v>
      </c>
      <c r="H37" s="4">
        <f>SUM(H38:H50)</f>
        <v>2728184.95</v>
      </c>
      <c r="I37" s="10"/>
      <c r="J37" s="10"/>
    </row>
    <row r="38" spans="2:13" x14ac:dyDescent="0.25">
      <c r="B38" s="34" t="s">
        <v>10</v>
      </c>
      <c r="C38" s="35"/>
      <c r="D38" s="35"/>
      <c r="E38" s="35"/>
      <c r="F38" s="36"/>
      <c r="G38" s="21"/>
      <c r="H38" s="11">
        <v>0</v>
      </c>
      <c r="I38" s="10"/>
      <c r="J38" s="10"/>
    </row>
    <row r="39" spans="2:13" x14ac:dyDescent="0.25">
      <c r="B39" s="34" t="s">
        <v>11</v>
      </c>
      <c r="C39" s="35"/>
      <c r="D39" s="35"/>
      <c r="E39" s="35"/>
      <c r="F39" s="36"/>
      <c r="G39" s="21"/>
      <c r="H39" s="11">
        <v>0</v>
      </c>
      <c r="I39" s="10"/>
      <c r="J39" s="10"/>
    </row>
    <row r="40" spans="2:13" x14ac:dyDescent="0.25">
      <c r="B40" s="34" t="s">
        <v>12</v>
      </c>
      <c r="C40" s="35"/>
      <c r="D40" s="35"/>
      <c r="E40" s="35"/>
      <c r="F40" s="36"/>
      <c r="G40" s="21"/>
      <c r="H40" s="11">
        <v>0</v>
      </c>
      <c r="I40" s="10"/>
      <c r="J40" s="10"/>
    </row>
    <row r="41" spans="2:13" x14ac:dyDescent="0.25">
      <c r="B41" s="34" t="s">
        <v>13</v>
      </c>
      <c r="C41" s="35"/>
      <c r="D41" s="35"/>
      <c r="E41" s="35"/>
      <c r="F41" s="36"/>
      <c r="G41" s="21"/>
      <c r="H41" s="11">
        <v>0</v>
      </c>
      <c r="I41" s="10"/>
      <c r="J41" s="10"/>
      <c r="L41" s="7"/>
    </row>
    <row r="42" spans="2:13" x14ac:dyDescent="0.25">
      <c r="B42" s="34" t="s">
        <v>14</v>
      </c>
      <c r="C42" s="35"/>
      <c r="D42" s="35"/>
      <c r="E42" s="35"/>
      <c r="F42" s="36"/>
      <c r="G42" s="21"/>
      <c r="H42" s="11">
        <v>0</v>
      </c>
      <c r="I42" s="10"/>
      <c r="J42" s="10"/>
      <c r="L42" s="7"/>
    </row>
    <row r="43" spans="2:13" x14ac:dyDescent="0.25">
      <c r="B43" s="34" t="s">
        <v>15</v>
      </c>
      <c r="C43" s="35"/>
      <c r="D43" s="35"/>
      <c r="E43" s="35"/>
      <c r="F43" s="36"/>
      <c r="G43" s="21"/>
      <c r="H43" s="9">
        <v>1060512.79</v>
      </c>
      <c r="I43" s="10"/>
      <c r="J43" s="10"/>
    </row>
    <row r="44" spans="2:13" x14ac:dyDescent="0.25">
      <c r="B44" s="34" t="s">
        <v>16</v>
      </c>
      <c r="C44" s="35"/>
      <c r="D44" s="35"/>
      <c r="E44" s="35"/>
      <c r="F44" s="36"/>
      <c r="G44" s="21"/>
      <c r="H44" s="9">
        <v>0</v>
      </c>
      <c r="I44" s="10"/>
      <c r="J44" s="10"/>
      <c r="L44" s="7"/>
    </row>
    <row r="45" spans="2:13" x14ac:dyDescent="0.25">
      <c r="B45" s="34" t="s">
        <v>17</v>
      </c>
      <c r="C45" s="35"/>
      <c r="D45" s="35"/>
      <c r="E45" s="35"/>
      <c r="F45" s="36"/>
      <c r="G45" s="21"/>
      <c r="H45" s="9">
        <f>80307.36+491720.4</f>
        <v>572027.76</v>
      </c>
      <c r="I45" s="10"/>
      <c r="J45" s="10"/>
    </row>
    <row r="46" spans="2:13" x14ac:dyDescent="0.25">
      <c r="B46" s="34" t="s">
        <v>18</v>
      </c>
      <c r="C46" s="35"/>
      <c r="D46" s="35"/>
      <c r="E46" s="35"/>
      <c r="F46" s="36"/>
      <c r="G46" s="21"/>
      <c r="H46" s="9">
        <v>0</v>
      </c>
      <c r="I46" s="10"/>
      <c r="J46" s="10"/>
    </row>
    <row r="47" spans="2:13" x14ac:dyDescent="0.25">
      <c r="B47" s="34" t="s">
        <v>19</v>
      </c>
      <c r="C47" s="35"/>
      <c r="D47" s="35"/>
      <c r="E47" s="35"/>
      <c r="F47" s="36"/>
      <c r="G47" s="21"/>
      <c r="H47" s="9">
        <f>20710+953.9+1073980.5</f>
        <v>1095644.3999999999</v>
      </c>
      <c r="I47" s="10"/>
      <c r="J47" s="10"/>
    </row>
    <row r="48" spans="2:13" x14ac:dyDescent="0.25">
      <c r="B48" s="34" t="s">
        <v>21</v>
      </c>
      <c r="C48" s="35"/>
      <c r="D48" s="35"/>
      <c r="E48" s="35"/>
      <c r="F48" s="36"/>
      <c r="G48" s="21"/>
      <c r="H48" s="9">
        <v>0</v>
      </c>
      <c r="I48" s="10"/>
      <c r="J48" s="10"/>
    </row>
    <row r="49" spans="2:12" x14ac:dyDescent="0.25">
      <c r="B49" s="34" t="s">
        <v>22</v>
      </c>
      <c r="C49" s="35"/>
      <c r="D49" s="35"/>
      <c r="E49" s="35"/>
      <c r="F49" s="36"/>
      <c r="G49" s="21"/>
      <c r="H49" s="9">
        <v>0</v>
      </c>
      <c r="I49" s="10"/>
      <c r="J49" s="10"/>
      <c r="K49" s="7"/>
    </row>
    <row r="50" spans="2:12" x14ac:dyDescent="0.25">
      <c r="B50" s="34" t="s">
        <v>29</v>
      </c>
      <c r="C50" s="35"/>
      <c r="D50" s="35"/>
      <c r="E50" s="35"/>
      <c r="F50" s="36"/>
      <c r="G50" s="21"/>
      <c r="H50" s="9">
        <v>0</v>
      </c>
      <c r="I50" s="10"/>
      <c r="J50" s="10"/>
      <c r="K50" s="7"/>
    </row>
    <row r="51" spans="2:12" x14ac:dyDescent="0.25">
      <c r="B51" s="37" t="s">
        <v>25</v>
      </c>
      <c r="C51" s="38"/>
      <c r="D51" s="38"/>
      <c r="E51" s="38"/>
      <c r="F51" s="39"/>
      <c r="G51" s="23">
        <v>44463</v>
      </c>
      <c r="H51" s="4">
        <f>SUM(H52:H56)</f>
        <v>73994</v>
      </c>
      <c r="I51" s="10"/>
      <c r="J51" s="10"/>
    </row>
    <row r="52" spans="2:12" x14ac:dyDescent="0.25">
      <c r="B52" s="34" t="s">
        <v>10</v>
      </c>
      <c r="C52" s="35"/>
      <c r="D52" s="35"/>
      <c r="E52" s="35"/>
      <c r="F52" s="36"/>
      <c r="G52" s="22"/>
      <c r="H52" s="11">
        <v>0</v>
      </c>
      <c r="I52" s="10"/>
      <c r="J52" s="10"/>
    </row>
    <row r="53" spans="2:12" x14ac:dyDescent="0.25">
      <c r="B53" s="34" t="s">
        <v>13</v>
      </c>
      <c r="C53" s="35"/>
      <c r="D53" s="35"/>
      <c r="E53" s="35"/>
      <c r="F53" s="36"/>
      <c r="G53" s="22"/>
      <c r="H53" s="11">
        <v>0</v>
      </c>
      <c r="I53" s="10"/>
      <c r="J53" s="10"/>
    </row>
    <row r="54" spans="2:12" x14ac:dyDescent="0.25">
      <c r="B54" s="34" t="s">
        <v>19</v>
      </c>
      <c r="C54" s="35"/>
      <c r="D54" s="35"/>
      <c r="E54" s="35"/>
      <c r="F54" s="36"/>
      <c r="G54" s="22"/>
      <c r="H54" s="9">
        <v>73994</v>
      </c>
      <c r="I54" s="10"/>
      <c r="J54" s="10"/>
    </row>
    <row r="55" spans="2:12" x14ac:dyDescent="0.25">
      <c r="B55" s="34" t="s">
        <v>21</v>
      </c>
      <c r="C55" s="35"/>
      <c r="D55" s="35"/>
      <c r="E55" s="35"/>
      <c r="F55" s="36"/>
      <c r="G55" s="22"/>
      <c r="H55" s="2">
        <v>0</v>
      </c>
      <c r="I55" s="10"/>
      <c r="J55" s="10"/>
      <c r="K55" s="7"/>
    </row>
    <row r="56" spans="2:12" x14ac:dyDescent="0.25">
      <c r="B56" s="34" t="s">
        <v>22</v>
      </c>
      <c r="C56" s="35"/>
      <c r="D56" s="35"/>
      <c r="E56" s="35"/>
      <c r="F56" s="36"/>
      <c r="G56" s="22"/>
      <c r="H56" s="9">
        <v>0</v>
      </c>
      <c r="I56" s="10"/>
      <c r="J56" s="10"/>
    </row>
    <row r="57" spans="2:12" x14ac:dyDescent="0.25">
      <c r="B57" s="43" t="s">
        <v>26</v>
      </c>
      <c r="C57" s="44"/>
      <c r="D57" s="44"/>
      <c r="E57" s="44"/>
      <c r="F57" s="45"/>
      <c r="G57" s="24">
        <v>44463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</f>
        <v>71429.269999998913</v>
      </c>
      <c r="I57" s="10"/>
      <c r="L57" s="7"/>
    </row>
    <row r="58" spans="2:12" x14ac:dyDescent="0.25">
      <c r="B58" s="34" t="s">
        <v>27</v>
      </c>
      <c r="C58" s="35"/>
      <c r="D58" s="35"/>
      <c r="E58" s="35"/>
      <c r="F58" s="36"/>
      <c r="G58" s="22"/>
      <c r="H58" s="2">
        <v>0</v>
      </c>
      <c r="I58" s="10"/>
      <c r="J58" s="10"/>
    </row>
    <row r="59" spans="2:12" x14ac:dyDescent="0.25">
      <c r="B59" s="40" t="s">
        <v>28</v>
      </c>
      <c r="C59" s="41"/>
      <c r="D59" s="41"/>
      <c r="E59" s="41"/>
      <c r="F59" s="42"/>
      <c r="G59" s="22"/>
      <c r="H59" s="6">
        <f>H14+H30-H37-H51+H57-H58</f>
        <v>708937.13999999803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1" t="s">
        <v>33</v>
      </c>
      <c r="C63" s="2">
        <v>110401.5</v>
      </c>
      <c r="D63" s="26">
        <v>210378716</v>
      </c>
    </row>
    <row r="64" spans="2:12" x14ac:dyDescent="0.25">
      <c r="B64" s="1" t="s">
        <v>33</v>
      </c>
      <c r="C64" s="2">
        <v>262469.78999999998</v>
      </c>
      <c r="D64" s="26">
        <v>210381134</v>
      </c>
    </row>
    <row r="65" spans="2:4" x14ac:dyDescent="0.25">
      <c r="B65" s="1" t="s">
        <v>34</v>
      </c>
      <c r="C65" s="2">
        <v>281614.74</v>
      </c>
      <c r="D65" s="26" t="s">
        <v>36</v>
      </c>
    </row>
    <row r="66" spans="2:4" x14ac:dyDescent="0.25">
      <c r="B66" s="1" t="s">
        <v>34</v>
      </c>
      <c r="C66" s="2">
        <v>11041.8</v>
      </c>
      <c r="D66" s="26" t="s">
        <v>37</v>
      </c>
    </row>
    <row r="67" spans="2:4" x14ac:dyDescent="0.25">
      <c r="B67" s="1" t="s">
        <v>35</v>
      </c>
      <c r="C67" s="2">
        <v>361483.36</v>
      </c>
      <c r="D67" s="26">
        <v>466530221</v>
      </c>
    </row>
    <row r="68" spans="2:4" x14ac:dyDescent="0.25">
      <c r="B68" s="1" t="s">
        <v>35</v>
      </c>
      <c r="C68" s="2">
        <v>33501.599999999999</v>
      </c>
      <c r="D68" s="26">
        <v>465426221</v>
      </c>
    </row>
    <row r="69" spans="2:4" x14ac:dyDescent="0.25">
      <c r="B69" s="28" t="s">
        <v>38</v>
      </c>
      <c r="C69" s="6">
        <f>SUM(C63:C68)</f>
        <v>1060512.79</v>
      </c>
      <c r="D69" s="26"/>
    </row>
    <row r="70" spans="2:4" x14ac:dyDescent="0.25">
      <c r="B70" s="29" t="s">
        <v>39</v>
      </c>
      <c r="C70" s="2">
        <v>80307.360000000001</v>
      </c>
      <c r="D70" s="26" t="s">
        <v>40</v>
      </c>
    </row>
    <row r="71" spans="2:4" x14ac:dyDescent="0.25">
      <c r="B71" s="28" t="s">
        <v>41</v>
      </c>
      <c r="C71" s="6">
        <f>SUM(C70)</f>
        <v>80307.360000000001</v>
      </c>
      <c r="D71" s="26"/>
    </row>
    <row r="72" spans="2:4" x14ac:dyDescent="0.25">
      <c r="B72" s="29" t="s">
        <v>42</v>
      </c>
      <c r="C72" s="30">
        <v>50803.199999999997</v>
      </c>
      <c r="D72" s="31" t="s">
        <v>45</v>
      </c>
    </row>
    <row r="73" spans="2:4" x14ac:dyDescent="0.25">
      <c r="B73" s="32" t="s">
        <v>42</v>
      </c>
      <c r="C73" s="30">
        <v>56287.199999999997</v>
      </c>
      <c r="D73" s="31" t="s">
        <v>46</v>
      </c>
    </row>
    <row r="74" spans="2:4" x14ac:dyDescent="0.25">
      <c r="B74" s="32" t="s">
        <v>43</v>
      </c>
      <c r="C74" s="30">
        <v>86400</v>
      </c>
      <c r="D74" s="31" t="s">
        <v>48</v>
      </c>
    </row>
    <row r="75" spans="2:4" x14ac:dyDescent="0.25">
      <c r="B75" s="32" t="s">
        <v>43</v>
      </c>
      <c r="C75" s="30">
        <v>172800</v>
      </c>
      <c r="D75" s="31" t="s">
        <v>47</v>
      </c>
    </row>
    <row r="76" spans="2:4" x14ac:dyDescent="0.25">
      <c r="B76" s="29" t="s">
        <v>43</v>
      </c>
      <c r="C76" s="30">
        <v>67680</v>
      </c>
      <c r="D76" s="31" t="s">
        <v>49</v>
      </c>
    </row>
    <row r="77" spans="2:4" x14ac:dyDescent="0.25">
      <c r="B77" s="32" t="s">
        <v>44</v>
      </c>
      <c r="C77" s="30">
        <v>57750</v>
      </c>
      <c r="D77" s="31" t="s">
        <v>50</v>
      </c>
    </row>
    <row r="78" spans="2:4" x14ac:dyDescent="0.25">
      <c r="B78" s="28" t="s">
        <v>51</v>
      </c>
      <c r="C78" s="6">
        <f>SUM(C72:C77)</f>
        <v>491720.4</v>
      </c>
      <c r="D78" s="26"/>
    </row>
    <row r="79" spans="2:4" x14ac:dyDescent="0.25">
      <c r="B79" s="32" t="s">
        <v>52</v>
      </c>
      <c r="C79" s="2">
        <v>7970</v>
      </c>
      <c r="D79" s="26" t="s">
        <v>59</v>
      </c>
    </row>
    <row r="80" spans="2:4" x14ac:dyDescent="0.25">
      <c r="B80" s="32" t="s">
        <v>53</v>
      </c>
      <c r="C80" s="2">
        <v>81160</v>
      </c>
      <c r="D80" s="26" t="s">
        <v>60</v>
      </c>
    </row>
    <row r="81" spans="2:4" x14ac:dyDescent="0.25">
      <c r="B81" s="32" t="s">
        <v>53</v>
      </c>
      <c r="C81" s="2">
        <v>660</v>
      </c>
      <c r="D81" s="26" t="s">
        <v>61</v>
      </c>
    </row>
    <row r="82" spans="2:4" x14ac:dyDescent="0.25">
      <c r="B82" s="32" t="s">
        <v>54</v>
      </c>
      <c r="C82" s="2">
        <v>12840</v>
      </c>
      <c r="D82" s="26" t="s">
        <v>62</v>
      </c>
    </row>
    <row r="83" spans="2:4" x14ac:dyDescent="0.25">
      <c r="B83" s="32" t="s">
        <v>55</v>
      </c>
      <c r="C83" s="2">
        <v>36000</v>
      </c>
      <c r="D83" s="26" t="s">
        <v>63</v>
      </c>
    </row>
    <row r="84" spans="2:4" x14ac:dyDescent="0.25">
      <c r="B84" s="32" t="s">
        <v>56</v>
      </c>
      <c r="C84" s="2">
        <v>1798.8</v>
      </c>
      <c r="D84" s="26" t="s">
        <v>64</v>
      </c>
    </row>
    <row r="85" spans="2:4" x14ac:dyDescent="0.25">
      <c r="B85" s="32" t="s">
        <v>57</v>
      </c>
      <c r="C85" s="2">
        <v>8400</v>
      </c>
      <c r="D85" s="26" t="s">
        <v>65</v>
      </c>
    </row>
    <row r="86" spans="2:4" x14ac:dyDescent="0.25">
      <c r="B86" s="32" t="s">
        <v>58</v>
      </c>
      <c r="C86" s="2">
        <v>48800</v>
      </c>
      <c r="D86" s="26" t="s">
        <v>66</v>
      </c>
    </row>
    <row r="87" spans="2:4" x14ac:dyDescent="0.25">
      <c r="B87" s="32" t="s">
        <v>67</v>
      </c>
      <c r="C87" s="2">
        <v>150744</v>
      </c>
      <c r="D87" s="26" t="s">
        <v>70</v>
      </c>
    </row>
    <row r="88" spans="2:4" x14ac:dyDescent="0.25">
      <c r="B88" s="32" t="s">
        <v>68</v>
      </c>
      <c r="C88" s="2">
        <v>44902.55</v>
      </c>
      <c r="D88" s="26">
        <v>1414921</v>
      </c>
    </row>
    <row r="89" spans="2:4" x14ac:dyDescent="0.25">
      <c r="B89" s="32" t="s">
        <v>68</v>
      </c>
      <c r="C89" s="2">
        <v>27188.7</v>
      </c>
      <c r="D89" s="26">
        <v>1415021</v>
      </c>
    </row>
    <row r="90" spans="2:4" x14ac:dyDescent="0.25">
      <c r="B90" s="32" t="s">
        <v>68</v>
      </c>
      <c r="C90" s="2">
        <v>44490.6</v>
      </c>
      <c r="D90" s="26">
        <v>1415121</v>
      </c>
    </row>
    <row r="91" spans="2:4" x14ac:dyDescent="0.25">
      <c r="B91" s="32" t="s">
        <v>68</v>
      </c>
      <c r="C91" s="2">
        <v>337.8</v>
      </c>
      <c r="D91" s="26">
        <v>1415221</v>
      </c>
    </row>
    <row r="92" spans="2:4" x14ac:dyDescent="0.25">
      <c r="B92" s="32" t="s">
        <v>68</v>
      </c>
      <c r="C92" s="2">
        <v>222.45</v>
      </c>
      <c r="D92" s="26">
        <v>1493321</v>
      </c>
    </row>
    <row r="93" spans="2:4" x14ac:dyDescent="0.25">
      <c r="B93" s="32" t="s">
        <v>68</v>
      </c>
      <c r="C93" s="2">
        <v>10512.96</v>
      </c>
      <c r="D93" s="26">
        <v>1493421</v>
      </c>
    </row>
    <row r="94" spans="2:4" x14ac:dyDescent="0.25">
      <c r="B94" s="32" t="s">
        <v>68</v>
      </c>
      <c r="C94" s="2">
        <v>568.49</v>
      </c>
      <c r="D94" s="26">
        <v>1493521</v>
      </c>
    </row>
    <row r="95" spans="2:4" x14ac:dyDescent="0.25">
      <c r="B95" s="32" t="s">
        <v>69</v>
      </c>
      <c r="C95" s="2">
        <v>29993.360000000001</v>
      </c>
      <c r="D95" s="26" t="s">
        <v>71</v>
      </c>
    </row>
    <row r="96" spans="2:4" x14ac:dyDescent="0.25">
      <c r="B96" s="32" t="s">
        <v>69</v>
      </c>
      <c r="C96" s="2">
        <v>9724.8799999999992</v>
      </c>
      <c r="D96" s="26" t="s">
        <v>72</v>
      </c>
    </row>
    <row r="97" spans="2:4" x14ac:dyDescent="0.25">
      <c r="B97" s="32" t="s">
        <v>69</v>
      </c>
      <c r="C97" s="2">
        <v>6551.37</v>
      </c>
      <c r="D97" s="26" t="s">
        <v>73</v>
      </c>
    </row>
    <row r="98" spans="2:4" x14ac:dyDescent="0.25">
      <c r="B98" s="32" t="s">
        <v>69</v>
      </c>
      <c r="C98" s="2">
        <v>10236.9</v>
      </c>
      <c r="D98" s="26" t="s">
        <v>77</v>
      </c>
    </row>
    <row r="99" spans="2:4" x14ac:dyDescent="0.25">
      <c r="B99" s="32" t="s">
        <v>69</v>
      </c>
      <c r="C99" s="2">
        <v>39206.32</v>
      </c>
      <c r="D99" s="26" t="s">
        <v>78</v>
      </c>
    </row>
    <row r="100" spans="2:4" x14ac:dyDescent="0.25">
      <c r="B100" s="32" t="s">
        <v>69</v>
      </c>
      <c r="C100" s="2">
        <v>30299.85</v>
      </c>
      <c r="D100" s="26" t="s">
        <v>79</v>
      </c>
    </row>
    <row r="101" spans="2:4" x14ac:dyDescent="0.25">
      <c r="B101" s="32" t="s">
        <v>74</v>
      </c>
      <c r="C101" s="2">
        <v>115855.07</v>
      </c>
      <c r="D101" s="26" t="s">
        <v>80</v>
      </c>
    </row>
    <row r="102" spans="2:4" x14ac:dyDescent="0.25">
      <c r="B102" s="32" t="s">
        <v>74</v>
      </c>
      <c r="C102" s="2">
        <v>47466.7</v>
      </c>
      <c r="D102" s="26" t="s">
        <v>80</v>
      </c>
    </row>
    <row r="103" spans="2:4" x14ac:dyDescent="0.25">
      <c r="B103" s="32" t="s">
        <v>75</v>
      </c>
      <c r="C103" s="2">
        <v>2832.5</v>
      </c>
      <c r="D103" s="26" t="s">
        <v>81</v>
      </c>
    </row>
    <row r="104" spans="2:4" x14ac:dyDescent="0.25">
      <c r="B104" s="32" t="s">
        <v>75</v>
      </c>
      <c r="C104" s="2">
        <v>27182.2</v>
      </c>
      <c r="D104" s="26" t="s">
        <v>82</v>
      </c>
    </row>
    <row r="105" spans="2:4" x14ac:dyDescent="0.25">
      <c r="B105" s="32" t="s">
        <v>76</v>
      </c>
      <c r="C105" s="2">
        <v>1260</v>
      </c>
      <c r="D105" s="26" t="s">
        <v>83</v>
      </c>
    </row>
    <row r="106" spans="2:4" x14ac:dyDescent="0.25">
      <c r="B106" s="32" t="s">
        <v>76</v>
      </c>
      <c r="C106" s="2">
        <v>3000</v>
      </c>
      <c r="D106" s="26" t="s">
        <v>84</v>
      </c>
    </row>
    <row r="107" spans="2:4" x14ac:dyDescent="0.25">
      <c r="B107" s="32" t="s">
        <v>76</v>
      </c>
      <c r="C107" s="2">
        <v>990</v>
      </c>
      <c r="D107" s="26" t="s">
        <v>85</v>
      </c>
    </row>
    <row r="108" spans="2:4" x14ac:dyDescent="0.25">
      <c r="B108" s="32" t="s">
        <v>76</v>
      </c>
      <c r="C108" s="2">
        <v>7780</v>
      </c>
      <c r="D108" s="26" t="s">
        <v>86</v>
      </c>
    </row>
    <row r="109" spans="2:4" x14ac:dyDescent="0.25">
      <c r="B109" s="32" t="s">
        <v>76</v>
      </c>
      <c r="C109" s="2">
        <v>1800</v>
      </c>
      <c r="D109" s="26" t="s">
        <v>87</v>
      </c>
    </row>
    <row r="110" spans="2:4" x14ac:dyDescent="0.25">
      <c r="B110" s="32" t="s">
        <v>76</v>
      </c>
      <c r="C110" s="2">
        <v>3600</v>
      </c>
      <c r="D110" s="26" t="s">
        <v>88</v>
      </c>
    </row>
    <row r="111" spans="2:4" x14ac:dyDescent="0.25">
      <c r="B111" s="32" t="s">
        <v>76</v>
      </c>
      <c r="C111" s="2">
        <v>11000</v>
      </c>
      <c r="D111" s="26" t="s">
        <v>89</v>
      </c>
    </row>
    <row r="112" spans="2:4" x14ac:dyDescent="0.25">
      <c r="B112" s="32" t="s">
        <v>76</v>
      </c>
      <c r="C112" s="2">
        <v>1700</v>
      </c>
      <c r="D112" s="26" t="s">
        <v>90</v>
      </c>
    </row>
    <row r="113" spans="2:4" x14ac:dyDescent="0.25">
      <c r="B113" s="32" t="s">
        <v>76</v>
      </c>
      <c r="C113" s="2">
        <v>1700</v>
      </c>
      <c r="D113" s="26" t="s">
        <v>91</v>
      </c>
    </row>
    <row r="114" spans="2:4" x14ac:dyDescent="0.25">
      <c r="B114" s="32" t="s">
        <v>76</v>
      </c>
      <c r="C114" s="2">
        <v>3000</v>
      </c>
      <c r="D114" s="26" t="s">
        <v>92</v>
      </c>
    </row>
    <row r="115" spans="2:4" x14ac:dyDescent="0.25">
      <c r="B115" s="32" t="s">
        <v>76</v>
      </c>
      <c r="C115" s="2">
        <v>3300</v>
      </c>
      <c r="D115" s="26" t="s">
        <v>93</v>
      </c>
    </row>
    <row r="116" spans="2:4" x14ac:dyDescent="0.25">
      <c r="B116" s="32" t="s">
        <v>76</v>
      </c>
      <c r="C116" s="2">
        <v>1500</v>
      </c>
      <c r="D116" s="26" t="s">
        <v>94</v>
      </c>
    </row>
    <row r="117" spans="2:4" x14ac:dyDescent="0.25">
      <c r="B117" s="32" t="s">
        <v>76</v>
      </c>
      <c r="C117" s="2">
        <v>1500</v>
      </c>
      <c r="D117" s="26" t="s">
        <v>95</v>
      </c>
    </row>
    <row r="118" spans="2:4" x14ac:dyDescent="0.25">
      <c r="B118" s="32" t="s">
        <v>76</v>
      </c>
      <c r="C118" s="2">
        <v>3600</v>
      </c>
      <c r="D118" s="26" t="s">
        <v>96</v>
      </c>
    </row>
    <row r="119" spans="2:4" x14ac:dyDescent="0.25">
      <c r="B119" s="32" t="s">
        <v>76</v>
      </c>
      <c r="C119" s="2">
        <v>3000</v>
      </c>
      <c r="D119" s="26" t="s">
        <v>97</v>
      </c>
    </row>
    <row r="120" spans="2:4" x14ac:dyDescent="0.25">
      <c r="B120" s="32" t="s">
        <v>76</v>
      </c>
      <c r="C120" s="2">
        <v>3500</v>
      </c>
      <c r="D120" s="26" t="s">
        <v>98</v>
      </c>
    </row>
    <row r="121" spans="2:4" x14ac:dyDescent="0.25">
      <c r="B121" s="32" t="s">
        <v>76</v>
      </c>
      <c r="C121" s="2">
        <v>6000</v>
      </c>
      <c r="D121" s="26" t="s">
        <v>99</v>
      </c>
    </row>
    <row r="122" spans="2:4" x14ac:dyDescent="0.25">
      <c r="B122" s="32" t="s">
        <v>76</v>
      </c>
      <c r="C122" s="2">
        <v>8700</v>
      </c>
      <c r="D122" s="26" t="s">
        <v>100</v>
      </c>
    </row>
    <row r="123" spans="2:4" x14ac:dyDescent="0.25">
      <c r="B123" s="32" t="s">
        <v>76</v>
      </c>
      <c r="C123" s="2">
        <v>3500</v>
      </c>
      <c r="D123" s="26" t="s">
        <v>101</v>
      </c>
    </row>
    <row r="124" spans="2:4" x14ac:dyDescent="0.25">
      <c r="B124" s="32" t="s">
        <v>76</v>
      </c>
      <c r="C124" s="2">
        <v>2250</v>
      </c>
      <c r="D124" s="26" t="s">
        <v>102</v>
      </c>
    </row>
    <row r="125" spans="2:4" x14ac:dyDescent="0.25">
      <c r="B125" s="32" t="s">
        <v>76</v>
      </c>
      <c r="C125" s="2">
        <v>1260</v>
      </c>
      <c r="D125" s="26" t="s">
        <v>103</v>
      </c>
    </row>
    <row r="126" spans="2:4" x14ac:dyDescent="0.25">
      <c r="B126" s="32" t="s">
        <v>76</v>
      </c>
      <c r="C126" s="2">
        <v>1260</v>
      </c>
      <c r="D126" s="26" t="s">
        <v>104</v>
      </c>
    </row>
    <row r="127" spans="2:4" x14ac:dyDescent="0.25">
      <c r="B127" s="32" t="s">
        <v>76</v>
      </c>
      <c r="C127" s="2">
        <v>5500</v>
      </c>
      <c r="D127" s="26" t="s">
        <v>105</v>
      </c>
    </row>
    <row r="128" spans="2:4" x14ac:dyDescent="0.25">
      <c r="B128" s="32" t="s">
        <v>76</v>
      </c>
      <c r="C128" s="2">
        <v>4500</v>
      </c>
      <c r="D128" s="26" t="s">
        <v>106</v>
      </c>
    </row>
    <row r="129" spans="2:5" x14ac:dyDescent="0.25">
      <c r="B129" s="32" t="s">
        <v>76</v>
      </c>
      <c r="C129" s="2">
        <v>1980</v>
      </c>
      <c r="D129" s="26" t="s">
        <v>107</v>
      </c>
    </row>
    <row r="130" spans="2:5" x14ac:dyDescent="0.25">
      <c r="B130" s="32" t="s">
        <v>76</v>
      </c>
      <c r="C130" s="2">
        <v>1500</v>
      </c>
      <c r="D130" s="26" t="s">
        <v>108</v>
      </c>
    </row>
    <row r="131" spans="2:5" x14ac:dyDescent="0.25">
      <c r="B131" s="32" t="s">
        <v>76</v>
      </c>
      <c r="C131" s="2">
        <v>1500</v>
      </c>
      <c r="D131" s="26" t="s">
        <v>109</v>
      </c>
    </row>
    <row r="132" spans="2:5" x14ac:dyDescent="0.25">
      <c r="B132" s="32" t="s">
        <v>76</v>
      </c>
      <c r="C132" s="2">
        <v>1400</v>
      </c>
      <c r="D132" s="26" t="s">
        <v>110</v>
      </c>
    </row>
    <row r="133" spans="2:5" x14ac:dyDescent="0.25">
      <c r="B133" s="32" t="s">
        <v>76</v>
      </c>
      <c r="C133" s="2">
        <v>2800</v>
      </c>
      <c r="D133" s="26" t="s">
        <v>111</v>
      </c>
    </row>
    <row r="134" spans="2:5" x14ac:dyDescent="0.25">
      <c r="B134" s="32" t="s">
        <v>76</v>
      </c>
      <c r="C134" s="2">
        <v>6000</v>
      </c>
      <c r="D134" s="26" t="s">
        <v>112</v>
      </c>
    </row>
    <row r="135" spans="2:5" x14ac:dyDescent="0.25">
      <c r="B135" s="32" t="s">
        <v>76</v>
      </c>
      <c r="C135" s="2">
        <v>7000</v>
      </c>
      <c r="D135" s="26" t="s">
        <v>113</v>
      </c>
    </row>
    <row r="136" spans="2:5" x14ac:dyDescent="0.25">
      <c r="B136" s="32" t="s">
        <v>120</v>
      </c>
      <c r="C136" s="2">
        <v>5802</v>
      </c>
      <c r="D136" s="33" t="s">
        <v>115</v>
      </c>
    </row>
    <row r="137" spans="2:5" x14ac:dyDescent="0.25">
      <c r="B137" s="32" t="s">
        <v>120</v>
      </c>
      <c r="C137" s="2">
        <v>3420</v>
      </c>
      <c r="D137" s="33" t="s">
        <v>114</v>
      </c>
    </row>
    <row r="138" spans="2:5" x14ac:dyDescent="0.25">
      <c r="B138" s="32" t="s">
        <v>120</v>
      </c>
      <c r="C138" s="2">
        <v>1599</v>
      </c>
      <c r="D138" s="33" t="s">
        <v>116</v>
      </c>
    </row>
    <row r="139" spans="2:5" x14ac:dyDescent="0.25">
      <c r="B139" s="32" t="s">
        <v>121</v>
      </c>
      <c r="C139" s="2">
        <v>37488</v>
      </c>
      <c r="D139" s="33" t="s">
        <v>117</v>
      </c>
    </row>
    <row r="140" spans="2:5" x14ac:dyDescent="0.25">
      <c r="B140" s="32" t="s">
        <v>122</v>
      </c>
      <c r="C140" s="2">
        <v>62604</v>
      </c>
      <c r="D140" s="33" t="s">
        <v>118</v>
      </c>
    </row>
    <row r="141" spans="2:5" x14ac:dyDescent="0.25">
      <c r="B141" s="32" t="s">
        <v>122</v>
      </c>
      <c r="C141" s="2">
        <v>59742</v>
      </c>
      <c r="D141" s="33" t="s">
        <v>119</v>
      </c>
    </row>
    <row r="142" spans="2:5" x14ac:dyDescent="0.25">
      <c r="B142" s="28" t="s">
        <v>123</v>
      </c>
      <c r="C142" s="6">
        <f>SUM(C79:C141)</f>
        <v>1073980.4999999998</v>
      </c>
      <c r="D142" s="26"/>
    </row>
    <row r="143" spans="2:5" x14ac:dyDescent="0.25">
      <c r="B143" s="32" t="s">
        <v>124</v>
      </c>
      <c r="C143" s="2">
        <v>20385.04</v>
      </c>
      <c r="D143" s="26" t="s">
        <v>125</v>
      </c>
      <c r="E143" s="7"/>
    </row>
    <row r="144" spans="2:5" x14ac:dyDescent="0.25">
      <c r="B144" s="32" t="s">
        <v>124</v>
      </c>
      <c r="C144" s="2">
        <v>19864.96</v>
      </c>
      <c r="D144" s="26" t="s">
        <v>126</v>
      </c>
      <c r="E144" s="7"/>
    </row>
    <row r="145" spans="2:4" x14ac:dyDescent="0.25">
      <c r="B145" s="28" t="s">
        <v>127</v>
      </c>
      <c r="C145" s="6">
        <f>SUM(C143:C144)</f>
        <v>40250</v>
      </c>
      <c r="D145" s="26"/>
    </row>
    <row r="146" spans="2:4" x14ac:dyDescent="0.25">
      <c r="B146" s="32" t="s">
        <v>124</v>
      </c>
      <c r="C146" s="2">
        <v>33744</v>
      </c>
      <c r="D146" s="26" t="s">
        <v>126</v>
      </c>
    </row>
    <row r="147" spans="2:4" x14ac:dyDescent="0.25">
      <c r="B147" s="28" t="s">
        <v>128</v>
      </c>
      <c r="C147" s="6">
        <f>SUM(C146)</f>
        <v>33744</v>
      </c>
      <c r="D147" s="26"/>
    </row>
    <row r="148" spans="2:4" x14ac:dyDescent="0.25">
      <c r="C148" s="7"/>
      <c r="D148" s="27"/>
    </row>
    <row r="149" spans="2:4" x14ac:dyDescent="0.25">
      <c r="C149" s="7"/>
      <c r="D149" s="27"/>
    </row>
    <row r="150" spans="2:4" x14ac:dyDescent="0.25">
      <c r="C150" s="7"/>
      <c r="D150" s="27"/>
    </row>
    <row r="151" spans="2:4" x14ac:dyDescent="0.25">
      <c r="C151" s="7"/>
      <c r="D151" s="27"/>
    </row>
    <row r="152" spans="2:4" x14ac:dyDescent="0.25">
      <c r="C152" s="7"/>
      <c r="D152" s="27"/>
    </row>
    <row r="153" spans="2:4" x14ac:dyDescent="0.25">
      <c r="C153" s="7"/>
      <c r="D153" s="27"/>
    </row>
    <row r="154" spans="2:4" x14ac:dyDescent="0.25">
      <c r="C154" s="7"/>
      <c r="D154" s="27"/>
    </row>
    <row r="155" spans="2:4" x14ac:dyDescent="0.25">
      <c r="C155" s="7"/>
      <c r="D155" s="27"/>
    </row>
    <row r="156" spans="2:4" x14ac:dyDescent="0.25">
      <c r="C156" s="7"/>
      <c r="D156" s="27"/>
    </row>
    <row r="157" spans="2:4" x14ac:dyDescent="0.25">
      <c r="C157" s="7"/>
      <c r="D157" s="27"/>
    </row>
    <row r="158" spans="2:4" x14ac:dyDescent="0.25">
      <c r="C158" s="7"/>
      <c r="D158" s="27"/>
    </row>
    <row r="159" spans="2:4" x14ac:dyDescent="0.25">
      <c r="C159" s="7"/>
      <c r="D159" s="27"/>
    </row>
    <row r="160" spans="2:4" x14ac:dyDescent="0.25">
      <c r="C160" s="7"/>
      <c r="D160" s="27"/>
    </row>
    <row r="161" spans="3:4" x14ac:dyDescent="0.25">
      <c r="C161" s="7"/>
      <c r="D161" s="27"/>
    </row>
    <row r="162" spans="3:4" x14ac:dyDescent="0.25">
      <c r="C162" s="7"/>
      <c r="D162" s="27"/>
    </row>
    <row r="163" spans="3:4" x14ac:dyDescent="0.25">
      <c r="C163" s="7"/>
      <c r="D163" s="27"/>
    </row>
    <row r="164" spans="3:4" x14ac:dyDescent="0.25">
      <c r="C164" s="7"/>
      <c r="D164" s="27"/>
    </row>
    <row r="165" spans="3:4" x14ac:dyDescent="0.25">
      <c r="C165" s="7"/>
      <c r="D165" s="27"/>
    </row>
    <row r="166" spans="3:4" x14ac:dyDescent="0.25">
      <c r="C166" s="7"/>
      <c r="D166" s="27"/>
    </row>
    <row r="167" spans="3:4" x14ac:dyDescent="0.25">
      <c r="C167" s="7"/>
      <c r="D167" s="27"/>
    </row>
    <row r="168" spans="3:4" x14ac:dyDescent="0.25">
      <c r="C168" s="7"/>
      <c r="D168" s="27"/>
    </row>
    <row r="169" spans="3:4" x14ac:dyDescent="0.25">
      <c r="C169" s="7"/>
      <c r="D169" s="27"/>
    </row>
    <row r="170" spans="3:4" x14ac:dyDescent="0.25">
      <c r="C170" s="7"/>
      <c r="D170" s="27"/>
    </row>
    <row r="171" spans="3:4" x14ac:dyDescent="0.25">
      <c r="C171" s="7"/>
      <c r="D171" s="27"/>
    </row>
    <row r="172" spans="3:4" x14ac:dyDescent="0.25">
      <c r="C172" s="7"/>
      <c r="D172" s="27"/>
    </row>
    <row r="173" spans="3:4" x14ac:dyDescent="0.25">
      <c r="C173" s="7"/>
      <c r="D173" s="27"/>
    </row>
    <row r="174" spans="3:4" x14ac:dyDescent="0.25">
      <c r="C174" s="7"/>
      <c r="D174" s="27"/>
    </row>
    <row r="175" spans="3:4" x14ac:dyDescent="0.25">
      <c r="C175" s="7"/>
      <c r="D175" s="27"/>
    </row>
    <row r="176" spans="3:4" x14ac:dyDescent="0.25">
      <c r="C176" s="7"/>
      <c r="D176" s="27"/>
    </row>
    <row r="177" spans="3:4" x14ac:dyDescent="0.25">
      <c r="C177" s="7"/>
      <c r="D177" s="27"/>
    </row>
    <row r="178" spans="3:4" x14ac:dyDescent="0.25">
      <c r="C178" s="7"/>
      <c r="D178" s="27"/>
    </row>
    <row r="179" spans="3:4" x14ac:dyDescent="0.25">
      <c r="C179" s="7"/>
      <c r="D179" s="27"/>
    </row>
    <row r="180" spans="3:4" x14ac:dyDescent="0.25">
      <c r="C180" s="7"/>
      <c r="D180" s="27"/>
    </row>
    <row r="181" spans="3:4" x14ac:dyDescent="0.25">
      <c r="C181" s="7"/>
      <c r="D181" s="27"/>
    </row>
    <row r="182" spans="3:4" x14ac:dyDescent="0.25">
      <c r="C182" s="7"/>
      <c r="D182" s="27"/>
    </row>
    <row r="183" spans="3:4" x14ac:dyDescent="0.25">
      <c r="C183" s="7"/>
      <c r="D183" s="27"/>
    </row>
    <row r="184" spans="3:4" x14ac:dyDescent="0.25">
      <c r="C184" s="7"/>
      <c r="D184" s="27"/>
    </row>
    <row r="185" spans="3:4" x14ac:dyDescent="0.25">
      <c r="C185" s="7"/>
      <c r="D185" s="27"/>
    </row>
    <row r="186" spans="3:4" x14ac:dyDescent="0.25">
      <c r="C186" s="7"/>
      <c r="D186" s="27"/>
    </row>
    <row r="187" spans="3:4" x14ac:dyDescent="0.25">
      <c r="C187" s="7"/>
      <c r="D187" s="27"/>
    </row>
    <row r="188" spans="3:4" x14ac:dyDescent="0.25">
      <c r="C188" s="7"/>
      <c r="D188" s="27"/>
    </row>
    <row r="189" spans="3:4" x14ac:dyDescent="0.25">
      <c r="C189" s="7"/>
      <c r="D189" s="27"/>
    </row>
    <row r="190" spans="3:4" x14ac:dyDescent="0.25">
      <c r="C190" s="7"/>
      <c r="D190" s="27"/>
    </row>
    <row r="191" spans="3:4" x14ac:dyDescent="0.25">
      <c r="C191" s="7"/>
      <c r="D191" s="27"/>
    </row>
    <row r="192" spans="3:4" x14ac:dyDescent="0.25">
      <c r="C192" s="7"/>
      <c r="D192" s="27"/>
    </row>
    <row r="193" spans="3:4" x14ac:dyDescent="0.25">
      <c r="C193" s="7"/>
      <c r="D193" s="27"/>
    </row>
    <row r="194" spans="3:4" x14ac:dyDescent="0.25">
      <c r="C194" s="7"/>
      <c r="D194" s="27"/>
    </row>
    <row r="195" spans="3:4" x14ac:dyDescent="0.25">
      <c r="C195" s="7"/>
      <c r="D195" s="27"/>
    </row>
    <row r="196" spans="3:4" x14ac:dyDescent="0.25">
      <c r="C196" s="7"/>
      <c r="D196" s="27"/>
    </row>
    <row r="197" spans="3:4" x14ac:dyDescent="0.25">
      <c r="C197" s="7"/>
      <c r="D197" s="27"/>
    </row>
    <row r="198" spans="3:4" x14ac:dyDescent="0.25">
      <c r="C198" s="7"/>
      <c r="D198" s="27"/>
    </row>
    <row r="199" spans="3:4" x14ac:dyDescent="0.25">
      <c r="C199" s="7"/>
      <c r="D199" s="27"/>
    </row>
    <row r="200" spans="3:4" x14ac:dyDescent="0.25">
      <c r="C200" s="7"/>
      <c r="D200" s="27"/>
    </row>
    <row r="201" spans="3:4" x14ac:dyDescent="0.25">
      <c r="C201" s="7"/>
      <c r="D201" s="27"/>
    </row>
    <row r="202" spans="3:4" x14ac:dyDescent="0.25">
      <c r="C202" s="7"/>
      <c r="D202" s="27"/>
    </row>
    <row r="203" spans="3:4" x14ac:dyDescent="0.25">
      <c r="C203" s="7"/>
      <c r="D203" s="27"/>
    </row>
    <row r="204" spans="3:4" x14ac:dyDescent="0.25">
      <c r="C204" s="7"/>
      <c r="D204" s="27"/>
    </row>
    <row r="205" spans="3:4" x14ac:dyDescent="0.25">
      <c r="C205" s="7"/>
      <c r="D205" s="27"/>
    </row>
    <row r="206" spans="3:4" x14ac:dyDescent="0.25">
      <c r="C206" s="7"/>
      <c r="D206" s="27"/>
    </row>
    <row r="207" spans="3:4" x14ac:dyDescent="0.25">
      <c r="C207" s="7"/>
      <c r="D207" s="27"/>
    </row>
    <row r="208" spans="3:4" x14ac:dyDescent="0.25">
      <c r="C208" s="7"/>
      <c r="D208" s="27"/>
    </row>
    <row r="209" spans="3:4" x14ac:dyDescent="0.25">
      <c r="C209" s="7"/>
      <c r="D209" s="27"/>
    </row>
    <row r="210" spans="3:4" x14ac:dyDescent="0.25">
      <c r="C210" s="7"/>
      <c r="D210" s="27"/>
    </row>
    <row r="211" spans="3:4" x14ac:dyDescent="0.25">
      <c r="C211" s="7"/>
      <c r="D211" s="27"/>
    </row>
    <row r="212" spans="3:4" x14ac:dyDescent="0.25">
      <c r="C212" s="7"/>
      <c r="D212" s="27"/>
    </row>
    <row r="213" spans="3:4" x14ac:dyDescent="0.25">
      <c r="C213" s="7"/>
      <c r="D213" s="27"/>
    </row>
    <row r="214" spans="3:4" x14ac:dyDescent="0.25">
      <c r="C214" s="7"/>
    </row>
    <row r="215" spans="3:4" x14ac:dyDescent="0.25">
      <c r="C215" s="7"/>
    </row>
    <row r="216" spans="3:4" x14ac:dyDescent="0.25">
      <c r="C216" s="7"/>
    </row>
    <row r="217" spans="3:4" x14ac:dyDescent="0.25">
      <c r="C217" s="7"/>
    </row>
    <row r="218" spans="3:4" x14ac:dyDescent="0.25">
      <c r="C218" s="7"/>
    </row>
    <row r="219" spans="3:4" x14ac:dyDescent="0.25">
      <c r="C219" s="7"/>
    </row>
    <row r="220" spans="3:4" x14ac:dyDescent="0.25">
      <c r="C220" s="7"/>
    </row>
    <row r="221" spans="3:4" x14ac:dyDescent="0.25">
      <c r="C221" s="7"/>
    </row>
    <row r="222" spans="3:4" x14ac:dyDescent="0.25">
      <c r="C222" s="7"/>
    </row>
    <row r="223" spans="3:4" x14ac:dyDescent="0.25">
      <c r="C223" s="7"/>
    </row>
    <row r="224" spans="3:4" x14ac:dyDescent="0.25">
      <c r="C224" s="7"/>
    </row>
    <row r="225" spans="3:3" x14ac:dyDescent="0.25">
      <c r="C225" s="7"/>
    </row>
    <row r="226" spans="3:3" x14ac:dyDescent="0.25">
      <c r="C226" s="7"/>
    </row>
    <row r="227" spans="3:3" x14ac:dyDescent="0.25">
      <c r="C227" s="7"/>
    </row>
    <row r="228" spans="3:3" x14ac:dyDescent="0.25">
      <c r="C228" s="7"/>
    </row>
    <row r="229" spans="3:3" x14ac:dyDescent="0.25">
      <c r="C229" s="7"/>
    </row>
    <row r="230" spans="3:3" x14ac:dyDescent="0.25">
      <c r="C230" s="7"/>
    </row>
    <row r="231" spans="3:3" x14ac:dyDescent="0.25">
      <c r="C231" s="7"/>
    </row>
    <row r="232" spans="3:3" x14ac:dyDescent="0.25">
      <c r="C232" s="7"/>
    </row>
    <row r="233" spans="3:3" x14ac:dyDescent="0.25">
      <c r="C233" s="7"/>
    </row>
    <row r="234" spans="3:3" x14ac:dyDescent="0.25">
      <c r="C234" s="7"/>
    </row>
    <row r="235" spans="3:3" x14ac:dyDescent="0.25">
      <c r="C235" s="7"/>
    </row>
    <row r="236" spans="3:3" x14ac:dyDescent="0.25">
      <c r="C236" s="7"/>
    </row>
    <row r="237" spans="3:3" x14ac:dyDescent="0.25">
      <c r="C237" s="7"/>
    </row>
    <row r="238" spans="3:3" x14ac:dyDescent="0.25">
      <c r="C238" s="7"/>
    </row>
    <row r="239" spans="3:3" x14ac:dyDescent="0.25">
      <c r="C239" s="7"/>
    </row>
    <row r="240" spans="3:3" x14ac:dyDescent="0.25">
      <c r="C240" s="7"/>
    </row>
    <row r="241" spans="3:3" x14ac:dyDescent="0.25">
      <c r="C241" s="7"/>
    </row>
    <row r="242" spans="3:3" x14ac:dyDescent="0.25">
      <c r="C242" s="7"/>
    </row>
    <row r="243" spans="3:3" x14ac:dyDescent="0.25">
      <c r="C243" s="7"/>
    </row>
    <row r="244" spans="3:3" x14ac:dyDescent="0.25">
      <c r="C244" s="7"/>
    </row>
    <row r="245" spans="3:3" x14ac:dyDescent="0.25">
      <c r="C245" s="7"/>
    </row>
    <row r="246" spans="3:3" x14ac:dyDescent="0.25">
      <c r="C246" s="7"/>
    </row>
    <row r="247" spans="3:3" x14ac:dyDescent="0.25">
      <c r="C247" s="7"/>
    </row>
    <row r="248" spans="3:3" x14ac:dyDescent="0.25">
      <c r="C248" s="7"/>
    </row>
    <row r="249" spans="3:3" x14ac:dyDescent="0.25">
      <c r="C249" s="7"/>
    </row>
    <row r="250" spans="3:3" x14ac:dyDescent="0.25">
      <c r="C250" s="7"/>
    </row>
    <row r="251" spans="3:3" x14ac:dyDescent="0.25">
      <c r="C251" s="7"/>
    </row>
    <row r="252" spans="3:3" x14ac:dyDescent="0.25">
      <c r="C252" s="7"/>
    </row>
    <row r="253" spans="3:3" x14ac:dyDescent="0.25">
      <c r="C253" s="7"/>
    </row>
    <row r="254" spans="3:3" x14ac:dyDescent="0.25">
      <c r="C254" s="7"/>
    </row>
    <row r="255" spans="3:3" x14ac:dyDescent="0.25">
      <c r="C255" s="7"/>
    </row>
    <row r="256" spans="3:3" x14ac:dyDescent="0.25">
      <c r="C256" s="7"/>
    </row>
    <row r="257" spans="3:3" x14ac:dyDescent="0.25">
      <c r="C257" s="7"/>
    </row>
    <row r="258" spans="3:3" x14ac:dyDescent="0.25">
      <c r="C258" s="7"/>
    </row>
    <row r="259" spans="3:3" x14ac:dyDescent="0.25">
      <c r="C259" s="7"/>
    </row>
    <row r="260" spans="3:3" x14ac:dyDescent="0.25">
      <c r="C260" s="7"/>
    </row>
    <row r="261" spans="3:3" x14ac:dyDescent="0.25">
      <c r="C261" s="7"/>
    </row>
    <row r="262" spans="3:3" x14ac:dyDescent="0.25">
      <c r="C262" s="7"/>
    </row>
    <row r="263" spans="3:3" x14ac:dyDescent="0.25">
      <c r="C263" s="7"/>
    </row>
    <row r="264" spans="3:3" x14ac:dyDescent="0.25">
      <c r="C264" s="7"/>
    </row>
    <row r="265" spans="3:3" x14ac:dyDescent="0.25">
      <c r="C265" s="7"/>
    </row>
    <row r="266" spans="3:3" x14ac:dyDescent="0.25">
      <c r="C266" s="7"/>
    </row>
    <row r="267" spans="3:3" x14ac:dyDescent="0.25">
      <c r="C267" s="7"/>
    </row>
    <row r="268" spans="3:3" x14ac:dyDescent="0.25">
      <c r="C268" s="7"/>
    </row>
    <row r="269" spans="3:3" x14ac:dyDescent="0.25">
      <c r="C269" s="7"/>
    </row>
    <row r="270" spans="3:3" x14ac:dyDescent="0.25">
      <c r="C270" s="7"/>
    </row>
    <row r="271" spans="3:3" x14ac:dyDescent="0.25">
      <c r="C271" s="7"/>
    </row>
    <row r="272" spans="3:3" x14ac:dyDescent="0.25">
      <c r="C272" s="7"/>
    </row>
    <row r="273" spans="3:3" x14ac:dyDescent="0.25">
      <c r="C273" s="7"/>
    </row>
    <row r="274" spans="3:3" x14ac:dyDescent="0.25">
      <c r="C274" s="7"/>
    </row>
    <row r="275" spans="3:3" x14ac:dyDescent="0.25">
      <c r="C275" s="7"/>
    </row>
    <row r="276" spans="3:3" x14ac:dyDescent="0.25">
      <c r="C276" s="7"/>
    </row>
    <row r="277" spans="3:3" x14ac:dyDescent="0.25">
      <c r="C277" s="7"/>
    </row>
    <row r="278" spans="3:3" x14ac:dyDescent="0.25">
      <c r="C278" s="7"/>
    </row>
    <row r="279" spans="3:3" x14ac:dyDescent="0.25">
      <c r="C279" s="7"/>
    </row>
    <row r="280" spans="3:3" x14ac:dyDescent="0.25">
      <c r="C280" s="7"/>
    </row>
    <row r="281" spans="3:3" x14ac:dyDescent="0.25">
      <c r="C281" s="7"/>
    </row>
    <row r="282" spans="3:3" x14ac:dyDescent="0.25">
      <c r="C282" s="7"/>
    </row>
    <row r="283" spans="3:3" x14ac:dyDescent="0.25">
      <c r="C283" s="7"/>
    </row>
    <row r="284" spans="3:3" x14ac:dyDescent="0.25">
      <c r="C284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2021-09-27T10:03:27Z</dcterms:modified>
  <cp:category/>
  <cp:contentStatus/>
</cp:coreProperties>
</file>